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4115" windowHeight="54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50" i="1"/>
  <c r="D39"/>
  <c r="D40" s="1"/>
  <c r="D44"/>
  <c r="D46" s="1"/>
  <c r="D47" s="1"/>
  <c r="D49" s="1"/>
  <c r="E34"/>
  <c r="E33"/>
  <c r="E32"/>
  <c r="E31"/>
  <c r="E30"/>
  <c r="E29"/>
  <c r="E28"/>
  <c r="E27"/>
  <c r="E26"/>
  <c r="E25"/>
  <c r="D24"/>
  <c r="E24" s="1"/>
  <c r="E35" s="1"/>
  <c r="E17"/>
  <c r="E16"/>
  <c r="E15"/>
  <c r="E14"/>
  <c r="E13"/>
  <c r="E12"/>
  <c r="E11"/>
  <c r="E10"/>
  <c r="E9"/>
  <c r="E8"/>
  <c r="E18" s="1"/>
  <c r="E7"/>
  <c r="D41" l="1"/>
  <c r="D51"/>
</calcChain>
</file>

<file path=xl/sharedStrings.xml><?xml version="1.0" encoding="utf-8"?>
<sst xmlns="http://schemas.openxmlformats.org/spreadsheetml/2006/main" count="38" uniqueCount="35">
  <si>
    <t>Anzahl Aktien</t>
  </si>
  <si>
    <t>EK-Rendite</t>
  </si>
  <si>
    <t>KGV</t>
  </si>
  <si>
    <t>Datum</t>
  </si>
  <si>
    <t>Easy Buffett:</t>
  </si>
  <si>
    <t>aktueller Kurs</t>
  </si>
  <si>
    <t>Buchwert</t>
  </si>
  <si>
    <t>aktueller Gewinn</t>
  </si>
  <si>
    <t>Einstandsrendite</t>
  </si>
  <si>
    <t>ØEigenkapitalrendite</t>
  </si>
  <si>
    <t>Ausschüttungsquote</t>
  </si>
  <si>
    <t>EK-Wachstum</t>
  </si>
  <si>
    <t>Jahre n</t>
  </si>
  <si>
    <t>Buchwert in n Jahren</t>
  </si>
  <si>
    <t>Gewinn in n Jahren</t>
  </si>
  <si>
    <t>Kurs in n Jahren</t>
  </si>
  <si>
    <t>∑Dividenden in n Jahren</t>
  </si>
  <si>
    <t>Rendite</t>
  </si>
  <si>
    <t>Dividende</t>
  </si>
  <si>
    <t>*Includes the impact of the Company’s acquisition of CCE’s North American business</t>
  </si>
  <si>
    <t>Eigenkapial</t>
  </si>
  <si>
    <t>Ausschüttungquote</t>
  </si>
  <si>
    <t>Gewinn pro Aktie</t>
  </si>
  <si>
    <t>Gewinn</t>
  </si>
  <si>
    <t>Durchschnitt</t>
  </si>
  <si>
    <t>=aktueller Gewinn/aktueller Kurs</t>
  </si>
  <si>
    <t>=Buchwert*(1+EK-Wachstum)^n</t>
  </si>
  <si>
    <t>=Buchwert in n Jahre*ØEigenkapitalrendite</t>
  </si>
  <si>
    <t>=ØEigenkapitalrendite*(1-Ausschüttungsquote</t>
  </si>
  <si>
    <t>=Buchwert*ØEigenkapitalrendite</t>
  </si>
  <si>
    <t>=Gewinn in n Jahren*KGV</t>
  </si>
  <si>
    <t>Easy Buffett am Beispiel Coca Cola</t>
  </si>
  <si>
    <t>Eigenkapitalrendite (in Mio. USD)</t>
  </si>
  <si>
    <t>Ausschüttungsquote (in USD)</t>
  </si>
  <si>
    <t xml:space="preserve">Copyright © 2013 SFG Value Invsting. All Rights Reserved. 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</si>
</sst>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rgb="FF666666"/>
      <name val="Arial"/>
      <family val="2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2" fontId="2" fillId="0" borderId="0" xfId="0" applyNumberFormat="1" applyFont="1"/>
    <xf numFmtId="9" fontId="2" fillId="2" borderId="2" xfId="0" applyNumberFormat="1" applyFont="1" applyFill="1" applyBorder="1"/>
    <xf numFmtId="0" fontId="2" fillId="2" borderId="2" xfId="0" applyFont="1" applyFill="1" applyBorder="1"/>
    <xf numFmtId="10" fontId="2" fillId="3" borderId="2" xfId="0" applyNumberFormat="1" applyFont="1" applyFill="1" applyBorder="1"/>
    <xf numFmtId="9" fontId="2" fillId="0" borderId="0" xfId="1" applyFont="1"/>
    <xf numFmtId="0" fontId="2" fillId="0" borderId="0" xfId="0" applyFont="1" applyFill="1" applyBorder="1"/>
    <xf numFmtId="0" fontId="2" fillId="4" borderId="0" xfId="0" applyFont="1" applyFill="1"/>
    <xf numFmtId="9" fontId="2" fillId="4" borderId="0" xfId="1" applyFont="1" applyFill="1"/>
    <xf numFmtId="2" fontId="2" fillId="4" borderId="0" xfId="0" applyNumberFormat="1" applyFont="1" applyFill="1"/>
    <xf numFmtId="0" fontId="2" fillId="4" borderId="5" xfId="0" applyFont="1" applyFill="1" applyBorder="1"/>
    <xf numFmtId="9" fontId="2" fillId="4" borderId="5" xfId="1" applyFont="1" applyFill="1" applyBorder="1"/>
    <xf numFmtId="2" fontId="3" fillId="2" borderId="2" xfId="0" applyNumberFormat="1" applyFont="1" applyFill="1" applyBorder="1"/>
    <xf numFmtId="9" fontId="2" fillId="0" borderId="0" xfId="0" applyNumberFormat="1" applyFont="1"/>
    <xf numFmtId="0" fontId="6" fillId="5" borderId="0" xfId="0" applyFont="1" applyFill="1" applyAlignment="1">
      <alignment horizontal="center"/>
    </xf>
    <xf numFmtId="0" fontId="2" fillId="5" borderId="0" xfId="0" applyFont="1" applyFill="1"/>
    <xf numFmtId="0" fontId="1" fillId="5" borderId="0" xfId="0" applyFont="1" applyFill="1" applyBorder="1"/>
    <xf numFmtId="2" fontId="2" fillId="5" borderId="0" xfId="0" applyNumberFormat="1" applyFont="1" applyFill="1"/>
    <xf numFmtId="0" fontId="2" fillId="5" borderId="0" xfId="0" applyFont="1" applyFill="1" applyBorder="1"/>
    <xf numFmtId="9" fontId="2" fillId="5" borderId="0" xfId="1" applyFont="1" applyFill="1"/>
    <xf numFmtId="0" fontId="1" fillId="5" borderId="4" xfId="0" applyFont="1" applyFill="1" applyBorder="1"/>
    <xf numFmtId="0" fontId="2" fillId="5" borderId="3" xfId="0" applyFont="1" applyFill="1" applyBorder="1"/>
    <xf numFmtId="9" fontId="2" fillId="5" borderId="3" xfId="0" applyNumberFormat="1" applyFont="1" applyFill="1" applyBorder="1"/>
    <xf numFmtId="2" fontId="1" fillId="5" borderId="0" xfId="0" applyNumberFormat="1" applyFont="1" applyFill="1"/>
    <xf numFmtId="0" fontId="5" fillId="5" borderId="0" xfId="0" applyFont="1" applyFill="1" applyBorder="1" applyAlignment="1">
      <alignment horizontal="left" vertical="top" wrapText="1"/>
    </xf>
    <xf numFmtId="2" fontId="1" fillId="5" borderId="4" xfId="0" applyNumberFormat="1" applyFont="1" applyFill="1" applyBorder="1"/>
    <xf numFmtId="0" fontId="5" fillId="5" borderId="3" xfId="0" applyFont="1" applyFill="1" applyBorder="1" applyAlignment="1">
      <alignment horizontal="left" vertical="top" wrapText="1"/>
    </xf>
    <xf numFmtId="9" fontId="2" fillId="5" borderId="3" xfId="1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0" xfId="0" quotePrefix="1" applyNumberFormat="1" applyFont="1" applyFill="1"/>
    <xf numFmtId="2" fontId="2" fillId="5" borderId="2" xfId="0" applyNumberFormat="1" applyFont="1" applyFill="1" applyBorder="1"/>
    <xf numFmtId="164" fontId="2" fillId="5" borderId="2" xfId="0" applyNumberFormat="1" applyFont="1" applyFill="1" applyBorder="1"/>
    <xf numFmtId="9" fontId="2" fillId="5" borderId="2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0</xdr:colOff>
      <xdr:row>5</xdr:row>
      <xdr:rowOff>1545</xdr:rowOff>
    </xdr:to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0100" y="0"/>
          <a:ext cx="1152525" cy="71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Normal="100" workbookViewId="0">
      <selection activeCell="M38" sqref="M38"/>
    </sheetView>
  </sheetViews>
  <sheetFormatPr baseColWidth="10" defaultRowHeight="11.25"/>
  <cols>
    <col min="1" max="1" width="8.5703125" style="1" customWidth="1"/>
    <col min="2" max="2" width="8.7109375" style="1" customWidth="1"/>
    <col min="3" max="3" width="5.7109375" style="1" customWidth="1"/>
    <col min="4" max="4" width="12.7109375" style="1" bestFit="1" customWidth="1"/>
    <col min="5" max="7" width="11.140625" style="1" customWidth="1"/>
    <col min="8" max="8" width="8.7109375" style="1" customWidth="1"/>
    <col min="9" max="12" width="8.5703125" style="1" customWidth="1"/>
    <col min="13" max="13" width="9.5703125" style="1" bestFit="1" customWidth="1"/>
    <col min="14" max="14" width="5.85546875" style="1" customWidth="1"/>
    <col min="15" max="15" width="5.7109375" style="1" customWidth="1"/>
    <col min="16" max="16" width="8.5703125" style="1" customWidth="1"/>
    <col min="17" max="17" width="5.7109375" style="1" customWidth="1"/>
    <col min="18" max="18" width="6" style="1" customWidth="1"/>
    <col min="19" max="20" width="5.7109375" style="1" customWidth="1"/>
    <col min="21" max="21" width="8.85546875" style="1" customWidth="1"/>
    <col min="22" max="22" width="8.28515625" style="1" customWidth="1"/>
    <col min="23" max="23" width="8.85546875" style="1" customWidth="1"/>
    <col min="24" max="16384" width="11.42578125" style="1"/>
  </cols>
  <sheetData>
    <row r="1" spans="1:23" ht="11.2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M1" s="2"/>
    </row>
    <row r="2" spans="1:23" ht="11.25" customHeight="1">
      <c r="A2" s="15"/>
      <c r="B2" s="15"/>
      <c r="C2" s="15"/>
      <c r="D2" s="15"/>
      <c r="E2" s="15"/>
      <c r="F2" s="15"/>
      <c r="G2" s="15"/>
      <c r="H2" s="15"/>
      <c r="I2" s="15"/>
      <c r="K2" s="2"/>
      <c r="L2" s="2"/>
      <c r="M2" s="2"/>
    </row>
    <row r="3" spans="1:23">
      <c r="A3" s="16"/>
      <c r="B3" s="16"/>
      <c r="C3" s="16"/>
      <c r="D3" s="16"/>
      <c r="E3" s="16"/>
      <c r="F3" s="16"/>
      <c r="G3" s="16"/>
      <c r="H3" s="16"/>
      <c r="I3" s="16"/>
      <c r="N3" s="2"/>
    </row>
    <row r="4" spans="1:23">
      <c r="A4" s="16"/>
      <c r="B4" s="16"/>
      <c r="C4" s="16"/>
      <c r="D4" s="16"/>
      <c r="E4" s="16"/>
      <c r="F4" s="16"/>
      <c r="G4" s="16"/>
      <c r="H4" s="16"/>
      <c r="I4" s="16"/>
    </row>
    <row r="5" spans="1:23">
      <c r="A5" s="16"/>
      <c r="B5" s="17" t="s">
        <v>32</v>
      </c>
      <c r="C5" s="17"/>
      <c r="D5" s="17"/>
      <c r="E5" s="17"/>
      <c r="F5" s="16"/>
      <c r="G5" s="16"/>
      <c r="H5" s="16"/>
      <c r="I5" s="16"/>
    </row>
    <row r="6" spans="1:23">
      <c r="A6" s="16"/>
      <c r="B6" s="21" t="s">
        <v>3</v>
      </c>
      <c r="C6" s="21" t="s">
        <v>23</v>
      </c>
      <c r="D6" s="21" t="s">
        <v>20</v>
      </c>
      <c r="E6" s="21" t="s">
        <v>1</v>
      </c>
      <c r="F6" s="18"/>
      <c r="G6" s="16"/>
      <c r="H6" s="16"/>
      <c r="I6" s="16"/>
    </row>
    <row r="7" spans="1:23">
      <c r="A7" s="16"/>
      <c r="B7" s="16">
        <v>2011</v>
      </c>
      <c r="C7" s="16">
        <v>8400</v>
      </c>
      <c r="D7" s="16">
        <v>35086</v>
      </c>
      <c r="E7" s="20">
        <f t="shared" ref="E7:E17" si="0">C7/D7</f>
        <v>0.23941173117482756</v>
      </c>
      <c r="F7" s="19"/>
      <c r="G7" s="16"/>
      <c r="H7" s="16"/>
      <c r="I7" s="1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>
      <c r="A8" s="16"/>
      <c r="B8" s="8">
        <v>2010</v>
      </c>
      <c r="C8" s="8">
        <v>11809</v>
      </c>
      <c r="D8" s="8">
        <v>31003</v>
      </c>
      <c r="E8" s="9">
        <f t="shared" si="0"/>
        <v>0.38089862271393093</v>
      </c>
      <c r="F8" s="18" t="s">
        <v>19</v>
      </c>
      <c r="G8" s="16"/>
      <c r="H8" s="16"/>
      <c r="I8" s="16"/>
    </row>
    <row r="9" spans="1:23">
      <c r="A9" s="16"/>
      <c r="B9" s="16">
        <v>2009</v>
      </c>
      <c r="C9" s="16">
        <v>6824</v>
      </c>
      <c r="D9" s="16">
        <v>24799</v>
      </c>
      <c r="E9" s="20">
        <f t="shared" si="0"/>
        <v>0.27517238598330579</v>
      </c>
      <c r="F9" s="19"/>
      <c r="G9" s="16"/>
      <c r="H9" s="16"/>
      <c r="I9" s="16"/>
    </row>
    <row r="10" spans="1:23">
      <c r="A10" s="16"/>
      <c r="B10" s="8">
        <v>2008</v>
      </c>
      <c r="C10" s="8">
        <v>5807</v>
      </c>
      <c r="D10" s="8">
        <v>20472</v>
      </c>
      <c r="E10" s="9">
        <f t="shared" si="0"/>
        <v>0.28365572489253615</v>
      </c>
      <c r="F10" s="19"/>
      <c r="G10" s="16"/>
      <c r="H10" s="16"/>
      <c r="I10" s="16"/>
    </row>
    <row r="11" spans="1:23">
      <c r="A11" s="16"/>
      <c r="B11" s="16">
        <v>2007</v>
      </c>
      <c r="C11" s="16">
        <v>5981</v>
      </c>
      <c r="D11" s="16">
        <v>21744</v>
      </c>
      <c r="E11" s="20">
        <f t="shared" si="0"/>
        <v>0.27506438557763063</v>
      </c>
      <c r="F11" s="19"/>
      <c r="G11" s="16"/>
      <c r="H11" s="16"/>
      <c r="I11" s="16"/>
      <c r="L11" s="2"/>
      <c r="M11" s="2"/>
      <c r="N11" s="2"/>
      <c r="O11" s="2"/>
      <c r="P11" s="2"/>
      <c r="Q11" s="2"/>
    </row>
    <row r="12" spans="1:23">
      <c r="A12" s="16"/>
      <c r="B12" s="8">
        <v>2006</v>
      </c>
      <c r="C12" s="8">
        <v>5080</v>
      </c>
      <c r="D12" s="8">
        <v>16920</v>
      </c>
      <c r="E12" s="9">
        <f t="shared" si="0"/>
        <v>0.30023640661938533</v>
      </c>
      <c r="F12" s="19"/>
      <c r="G12" s="16"/>
      <c r="H12" s="16"/>
      <c r="I12" s="16"/>
    </row>
    <row r="13" spans="1:23">
      <c r="A13" s="16"/>
      <c r="B13" s="16">
        <v>2005</v>
      </c>
      <c r="C13" s="16">
        <v>4872</v>
      </c>
      <c r="D13" s="16">
        <v>16355</v>
      </c>
      <c r="E13" s="20">
        <f t="shared" si="0"/>
        <v>0.29789055334760012</v>
      </c>
      <c r="F13" s="19"/>
      <c r="G13" s="16"/>
      <c r="H13" s="16"/>
      <c r="I13" s="16"/>
    </row>
    <row r="14" spans="1:23">
      <c r="A14" s="16"/>
      <c r="B14" s="8">
        <v>2004</v>
      </c>
      <c r="C14" s="8">
        <v>4847</v>
      </c>
      <c r="D14" s="8">
        <v>15935</v>
      </c>
      <c r="E14" s="9">
        <f t="shared" si="0"/>
        <v>0.30417320363978662</v>
      </c>
      <c r="F14" s="19"/>
      <c r="G14" s="16"/>
      <c r="H14" s="16"/>
      <c r="I14" s="16"/>
      <c r="L14" s="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A15" s="16"/>
      <c r="B15" s="16">
        <v>2003</v>
      </c>
      <c r="C15" s="16">
        <v>4347</v>
      </c>
      <c r="D15" s="16">
        <v>14090</v>
      </c>
      <c r="E15" s="20">
        <f t="shared" si="0"/>
        <v>0.30851667849538678</v>
      </c>
      <c r="F15" s="19"/>
      <c r="G15" s="16"/>
      <c r="H15" s="16"/>
      <c r="I15" s="16"/>
    </row>
    <row r="16" spans="1:23">
      <c r="A16" s="16"/>
      <c r="B16" s="8">
        <v>2002</v>
      </c>
      <c r="C16" s="8">
        <v>3976</v>
      </c>
      <c r="D16" s="8">
        <v>11800</v>
      </c>
      <c r="E16" s="9">
        <f t="shared" si="0"/>
        <v>0.3369491525423729</v>
      </c>
      <c r="F16" s="19"/>
      <c r="G16" s="16"/>
      <c r="H16" s="16"/>
      <c r="I16" s="16"/>
    </row>
    <row r="17" spans="1:25">
      <c r="A17" s="16"/>
      <c r="B17" s="16">
        <v>2001</v>
      </c>
      <c r="C17" s="16">
        <v>3979</v>
      </c>
      <c r="D17" s="16">
        <v>11366</v>
      </c>
      <c r="E17" s="20">
        <f t="shared" si="0"/>
        <v>0.35007918352982581</v>
      </c>
      <c r="F17" s="19"/>
      <c r="G17" s="16"/>
      <c r="H17" s="16"/>
      <c r="I17" s="16"/>
    </row>
    <row r="18" spans="1:25">
      <c r="A18" s="16"/>
      <c r="B18" s="22" t="s">
        <v>24</v>
      </c>
      <c r="C18" s="22"/>
      <c r="D18" s="22"/>
      <c r="E18" s="23">
        <f>AVERAGE(E7:E17)</f>
        <v>0.30473163895605354</v>
      </c>
      <c r="F18" s="16"/>
      <c r="G18" s="16"/>
      <c r="H18" s="16"/>
      <c r="I18" s="16"/>
    </row>
    <row r="19" spans="1:25">
      <c r="A19" s="16"/>
      <c r="B19" s="16"/>
      <c r="C19" s="16"/>
      <c r="D19" s="16"/>
      <c r="E19" s="16"/>
      <c r="F19" s="16"/>
      <c r="G19" s="16"/>
      <c r="H19" s="16"/>
      <c r="I19" s="16"/>
    </row>
    <row r="20" spans="1:25">
      <c r="A20" s="16"/>
      <c r="B20" s="11" t="s">
        <v>0</v>
      </c>
      <c r="C20" s="11"/>
      <c r="D20" s="11">
        <v>2296096000</v>
      </c>
      <c r="E20" s="12"/>
      <c r="F20" s="16"/>
      <c r="G20" s="16"/>
      <c r="H20" s="16"/>
      <c r="I20" s="16"/>
    </row>
    <row r="21" spans="1:25">
      <c r="A21" s="16"/>
      <c r="B21" s="16"/>
      <c r="C21" s="16"/>
      <c r="D21" s="16"/>
      <c r="E21" s="16"/>
      <c r="F21" s="16"/>
      <c r="G21" s="16"/>
      <c r="H21" s="16"/>
      <c r="I21" s="16"/>
    </row>
    <row r="22" spans="1:25">
      <c r="A22" s="16"/>
      <c r="B22" s="24" t="s">
        <v>33</v>
      </c>
      <c r="C22" s="16"/>
      <c r="D22" s="25"/>
      <c r="E22" s="19"/>
      <c r="F22" s="16"/>
      <c r="G22" s="16"/>
      <c r="H22" s="16"/>
      <c r="I22" s="16"/>
    </row>
    <row r="23" spans="1:25">
      <c r="A23" s="16"/>
      <c r="B23" s="21" t="s">
        <v>3</v>
      </c>
      <c r="C23" s="21" t="s">
        <v>22</v>
      </c>
      <c r="D23" s="21" t="s">
        <v>18</v>
      </c>
      <c r="E23" s="26" t="s">
        <v>21</v>
      </c>
      <c r="F23" s="16"/>
      <c r="G23" s="16"/>
      <c r="H23" s="16"/>
      <c r="I23" s="16"/>
    </row>
    <row r="24" spans="1:25">
      <c r="A24" s="16"/>
      <c r="B24" s="16">
        <v>2011</v>
      </c>
      <c r="C24" s="18">
        <v>3.49</v>
      </c>
      <c r="D24" s="18">
        <f>0.47*4</f>
        <v>1.88</v>
      </c>
      <c r="E24" s="20">
        <f t="shared" ref="E24:E34" si="1">D24/C24</f>
        <v>0.53868194842406869</v>
      </c>
      <c r="F24" s="16"/>
      <c r="G24" s="16"/>
      <c r="H24" s="16"/>
      <c r="I24" s="16"/>
    </row>
    <row r="25" spans="1:25">
      <c r="A25" s="16"/>
      <c r="B25" s="8">
        <v>2010</v>
      </c>
      <c r="C25" s="10">
        <v>5.0599999999999996</v>
      </c>
      <c r="D25" s="10">
        <v>1.76</v>
      </c>
      <c r="E25" s="9">
        <f t="shared" si="1"/>
        <v>0.34782608695652178</v>
      </c>
      <c r="F25" s="18" t="s">
        <v>19</v>
      </c>
      <c r="G25" s="16"/>
      <c r="H25" s="16"/>
      <c r="I25" s="16"/>
    </row>
    <row r="26" spans="1:25">
      <c r="A26" s="16"/>
      <c r="B26" s="16">
        <v>2009</v>
      </c>
      <c r="C26" s="18">
        <v>2.93</v>
      </c>
      <c r="D26" s="18">
        <v>1.64</v>
      </c>
      <c r="E26" s="20">
        <f t="shared" si="1"/>
        <v>0.55972696245733777</v>
      </c>
      <c r="F26" s="16"/>
      <c r="G26" s="16"/>
      <c r="H26" s="16"/>
      <c r="I26" s="16"/>
    </row>
    <row r="27" spans="1:25">
      <c r="A27" s="16"/>
      <c r="B27" s="8">
        <v>2008</v>
      </c>
      <c r="C27" s="10">
        <v>2.4900000000000002</v>
      </c>
      <c r="D27" s="10">
        <v>1.52</v>
      </c>
      <c r="E27" s="9">
        <f t="shared" si="1"/>
        <v>0.61044176706827302</v>
      </c>
      <c r="F27" s="16"/>
      <c r="G27" s="16"/>
      <c r="H27" s="16"/>
      <c r="I27" s="16"/>
    </row>
    <row r="28" spans="1:25">
      <c r="A28" s="16"/>
      <c r="B28" s="16">
        <v>2007</v>
      </c>
      <c r="C28" s="18">
        <v>2.57</v>
      </c>
      <c r="D28" s="18">
        <v>1.36</v>
      </c>
      <c r="E28" s="20">
        <f t="shared" si="1"/>
        <v>0.52918287937743202</v>
      </c>
      <c r="F28" s="16"/>
      <c r="G28" s="16"/>
      <c r="H28" s="16"/>
      <c r="I28" s="16"/>
    </row>
    <row r="29" spans="1:25">
      <c r="A29" s="16"/>
      <c r="B29" s="8">
        <v>2006</v>
      </c>
      <c r="C29" s="10">
        <v>2.16</v>
      </c>
      <c r="D29" s="10">
        <v>1.24</v>
      </c>
      <c r="E29" s="9">
        <f t="shared" si="1"/>
        <v>0.57407407407407407</v>
      </c>
      <c r="F29" s="16"/>
      <c r="G29" s="16"/>
      <c r="H29" s="16"/>
      <c r="I29" s="16"/>
    </row>
    <row r="30" spans="1:25">
      <c r="A30" s="16"/>
      <c r="B30" s="16">
        <v>2005</v>
      </c>
      <c r="C30" s="18">
        <v>2.04</v>
      </c>
      <c r="D30" s="18">
        <v>1.1200000000000001</v>
      </c>
      <c r="E30" s="20">
        <f t="shared" si="1"/>
        <v>0.5490196078431373</v>
      </c>
      <c r="F30" s="16"/>
      <c r="G30" s="16"/>
      <c r="H30" s="16"/>
      <c r="I30" s="16"/>
    </row>
    <row r="31" spans="1:25">
      <c r="A31" s="16"/>
      <c r="B31" s="8">
        <v>2004</v>
      </c>
      <c r="C31" s="10">
        <v>2</v>
      </c>
      <c r="D31" s="10">
        <v>1</v>
      </c>
      <c r="E31" s="9">
        <f t="shared" si="1"/>
        <v>0.5</v>
      </c>
      <c r="F31" s="16"/>
      <c r="G31" s="16"/>
      <c r="H31" s="16"/>
      <c r="I31" s="16"/>
    </row>
    <row r="32" spans="1:25">
      <c r="A32" s="16"/>
      <c r="B32" s="16">
        <v>2003</v>
      </c>
      <c r="C32" s="18">
        <v>1.77</v>
      </c>
      <c r="D32" s="18">
        <v>0.88</v>
      </c>
      <c r="E32" s="20">
        <f t="shared" si="1"/>
        <v>0.49717514124293782</v>
      </c>
      <c r="F32" s="16"/>
      <c r="G32" s="16"/>
      <c r="H32" s="16"/>
      <c r="I32" s="16"/>
      <c r="M32" s="2"/>
      <c r="O32" s="14"/>
      <c r="P32" s="2"/>
      <c r="Q32" s="2"/>
      <c r="R32" s="2"/>
      <c r="S32" s="2"/>
      <c r="U32" s="2"/>
      <c r="V32" s="2"/>
      <c r="W32" s="2"/>
      <c r="X32" s="2"/>
      <c r="Y32" s="2"/>
    </row>
    <row r="33" spans="1:25">
      <c r="A33" s="16"/>
      <c r="B33" s="8">
        <v>2002</v>
      </c>
      <c r="C33" s="10">
        <v>1.6</v>
      </c>
      <c r="D33" s="10">
        <v>0.8</v>
      </c>
      <c r="E33" s="9">
        <f t="shared" si="1"/>
        <v>0.5</v>
      </c>
      <c r="F33" s="19"/>
      <c r="G33" s="16"/>
      <c r="H33" s="16"/>
      <c r="I33" s="16"/>
      <c r="M33" s="2"/>
      <c r="O33" s="14"/>
      <c r="P33" s="2"/>
      <c r="Q33" s="2"/>
      <c r="R33" s="2"/>
      <c r="S33" s="2"/>
      <c r="U33" s="2"/>
      <c r="V33" s="2"/>
      <c r="W33" s="2"/>
      <c r="X33" s="2"/>
      <c r="Y33" s="2"/>
    </row>
    <row r="34" spans="1:25">
      <c r="A34" s="16"/>
      <c r="B34" s="16">
        <v>2001</v>
      </c>
      <c r="C34" s="18">
        <v>1.6</v>
      </c>
      <c r="D34" s="18">
        <v>0.72</v>
      </c>
      <c r="E34" s="20">
        <f t="shared" si="1"/>
        <v>0.44999999999999996</v>
      </c>
      <c r="F34" s="19"/>
      <c r="G34" s="16"/>
      <c r="H34" s="16"/>
      <c r="I34" s="16"/>
      <c r="M34" s="2"/>
      <c r="O34" s="14"/>
      <c r="P34" s="2"/>
      <c r="Q34" s="2"/>
      <c r="R34" s="2"/>
      <c r="S34" s="2"/>
      <c r="U34" s="2"/>
      <c r="V34" s="2"/>
      <c r="W34" s="2"/>
      <c r="X34" s="2"/>
      <c r="Y34" s="2"/>
    </row>
    <row r="35" spans="1:25">
      <c r="A35" s="16"/>
      <c r="B35" s="22" t="s">
        <v>24</v>
      </c>
      <c r="C35" s="22"/>
      <c r="D35" s="27"/>
      <c r="E35" s="28">
        <f>AVERAGE(E24:E34)</f>
        <v>0.51419349704034389</v>
      </c>
      <c r="F35" s="19"/>
      <c r="G35" s="16"/>
      <c r="H35" s="16"/>
      <c r="I35" s="16"/>
      <c r="M35" s="2"/>
      <c r="O35" s="14"/>
      <c r="P35" s="2"/>
      <c r="Q35" s="2"/>
      <c r="R35" s="2"/>
      <c r="S35" s="2"/>
      <c r="U35" s="2"/>
      <c r="V35" s="2"/>
      <c r="W35" s="2"/>
      <c r="X35" s="2"/>
      <c r="Y35" s="2"/>
    </row>
    <row r="36" spans="1:25">
      <c r="A36" s="16"/>
      <c r="B36" s="16"/>
      <c r="C36" s="16"/>
      <c r="D36" s="25"/>
      <c r="E36" s="25"/>
      <c r="F36" s="19"/>
      <c r="G36" s="16"/>
      <c r="H36" s="16"/>
      <c r="I36" s="16"/>
      <c r="M36" s="2"/>
      <c r="O36" s="14"/>
      <c r="P36" s="2"/>
      <c r="Q36" s="2"/>
      <c r="R36" s="2"/>
      <c r="S36" s="2"/>
      <c r="U36" s="2"/>
      <c r="V36" s="2"/>
      <c r="W36" s="2"/>
      <c r="X36" s="2"/>
      <c r="Y36" s="2"/>
    </row>
    <row r="37" spans="1:25">
      <c r="A37" s="16"/>
      <c r="B37" s="16" t="s">
        <v>4</v>
      </c>
      <c r="C37" s="16"/>
      <c r="D37" s="16"/>
      <c r="E37" s="16"/>
      <c r="F37" s="19"/>
      <c r="G37" s="16"/>
      <c r="H37" s="16"/>
      <c r="I37" s="16"/>
      <c r="M37" s="2"/>
      <c r="O37" s="14"/>
      <c r="P37" s="2"/>
      <c r="Q37" s="2"/>
      <c r="R37" s="2"/>
      <c r="S37" s="2"/>
      <c r="U37" s="2"/>
      <c r="V37" s="2"/>
      <c r="W37" s="2"/>
      <c r="X37" s="2"/>
      <c r="Y37" s="2"/>
    </row>
    <row r="38" spans="1:25">
      <c r="A38" s="16"/>
      <c r="B38" s="29" t="s">
        <v>5</v>
      </c>
      <c r="C38" s="30"/>
      <c r="D38" s="13">
        <v>67.5</v>
      </c>
      <c r="E38" s="18"/>
      <c r="F38" s="19"/>
      <c r="G38" s="16"/>
      <c r="H38" s="16"/>
      <c r="I38" s="16"/>
      <c r="M38" s="2"/>
      <c r="O38" s="14"/>
      <c r="P38" s="2"/>
      <c r="Q38" s="2"/>
      <c r="R38" s="2"/>
      <c r="S38" s="2"/>
      <c r="U38" s="2"/>
      <c r="V38" s="2"/>
      <c r="W38" s="2"/>
      <c r="X38" s="2"/>
      <c r="Y38" s="2"/>
    </row>
    <row r="39" spans="1:25">
      <c r="A39" s="16"/>
      <c r="B39" s="29" t="s">
        <v>6</v>
      </c>
      <c r="C39" s="30"/>
      <c r="D39" s="13">
        <f>D7*1000000/D20</f>
        <v>15.28071996989673</v>
      </c>
      <c r="E39" s="18"/>
      <c r="F39" s="19"/>
      <c r="G39" s="16"/>
      <c r="H39" s="16"/>
      <c r="I39" s="16"/>
      <c r="M39" s="2"/>
      <c r="O39" s="14"/>
      <c r="P39" s="2"/>
      <c r="Q39" s="2"/>
      <c r="R39" s="2"/>
      <c r="S39" s="2"/>
      <c r="U39" s="2"/>
      <c r="V39" s="2"/>
      <c r="W39" s="2"/>
      <c r="X39" s="2"/>
      <c r="Y39" s="2"/>
    </row>
    <row r="40" spans="1:25">
      <c r="A40" s="16"/>
      <c r="B40" s="29" t="s">
        <v>7</v>
      </c>
      <c r="C40" s="30"/>
      <c r="D40" s="32">
        <f>D39*D42</f>
        <v>4.5842159909690183</v>
      </c>
      <c r="E40" s="31" t="s">
        <v>29</v>
      </c>
      <c r="F40" s="19"/>
      <c r="G40" s="16"/>
      <c r="H40" s="16"/>
      <c r="I40" s="16"/>
      <c r="M40" s="2"/>
      <c r="O40" s="14"/>
      <c r="P40" s="2"/>
      <c r="Q40" s="2"/>
      <c r="R40" s="2"/>
      <c r="S40" s="2"/>
      <c r="U40" s="2"/>
      <c r="V40" s="2"/>
      <c r="W40" s="2"/>
      <c r="X40" s="2"/>
      <c r="Y40" s="2"/>
    </row>
    <row r="41" spans="1:25">
      <c r="A41" s="16"/>
      <c r="B41" s="29" t="s">
        <v>8</v>
      </c>
      <c r="C41" s="30"/>
      <c r="D41" s="33">
        <f>D40/D38</f>
        <v>6.7914310977318787E-2</v>
      </c>
      <c r="E41" s="31" t="s">
        <v>25</v>
      </c>
      <c r="F41" s="19"/>
      <c r="G41" s="16"/>
      <c r="H41" s="16"/>
      <c r="I41" s="16"/>
      <c r="M41" s="2"/>
      <c r="O41" s="14"/>
      <c r="P41" s="2"/>
      <c r="Q41" s="2"/>
      <c r="R41" s="2"/>
      <c r="S41" s="2"/>
      <c r="U41" s="2"/>
      <c r="V41" s="2"/>
      <c r="W41" s="2"/>
      <c r="X41" s="2"/>
      <c r="Y41" s="2"/>
    </row>
    <row r="42" spans="1:25">
      <c r="A42" s="16"/>
      <c r="B42" s="29" t="s">
        <v>9</v>
      </c>
      <c r="C42" s="30"/>
      <c r="D42" s="3">
        <v>0.3</v>
      </c>
      <c r="E42" s="18"/>
      <c r="F42" s="19"/>
      <c r="G42" s="16"/>
      <c r="H42" s="16"/>
      <c r="I42" s="16"/>
      <c r="O42" s="14"/>
    </row>
    <row r="43" spans="1:25">
      <c r="A43" s="16"/>
      <c r="B43" s="29" t="s">
        <v>10</v>
      </c>
      <c r="C43" s="30"/>
      <c r="D43" s="3">
        <v>0.5</v>
      </c>
      <c r="E43" s="18"/>
      <c r="F43" s="19"/>
      <c r="G43" s="16"/>
      <c r="H43" s="16"/>
      <c r="I43" s="16"/>
      <c r="O43" s="14"/>
    </row>
    <row r="44" spans="1:25">
      <c r="A44" s="16"/>
      <c r="B44" s="29" t="s">
        <v>11</v>
      </c>
      <c r="C44" s="30"/>
      <c r="D44" s="34">
        <f>D42*(1-D43)</f>
        <v>0.15</v>
      </c>
      <c r="E44" s="31" t="s">
        <v>28</v>
      </c>
      <c r="F44" s="19"/>
      <c r="G44" s="16"/>
      <c r="H44" s="16"/>
      <c r="I44" s="16"/>
      <c r="O44" s="14"/>
    </row>
    <row r="45" spans="1:25">
      <c r="A45" s="16"/>
      <c r="B45" s="29" t="s">
        <v>12</v>
      </c>
      <c r="C45" s="30"/>
      <c r="D45" s="4">
        <v>10</v>
      </c>
      <c r="E45" s="18"/>
      <c r="F45" s="19"/>
      <c r="G45" s="16"/>
      <c r="H45" s="16"/>
      <c r="I45" s="16"/>
      <c r="O45" s="14"/>
    </row>
    <row r="46" spans="1:25">
      <c r="A46" s="16"/>
      <c r="B46" s="29" t="s">
        <v>13</v>
      </c>
      <c r="C46" s="30"/>
      <c r="D46" s="32">
        <f>D39*(1+D44)^D45</f>
        <v>61.819034881402004</v>
      </c>
      <c r="E46" s="31" t="s">
        <v>26</v>
      </c>
      <c r="F46" s="19"/>
      <c r="G46" s="16"/>
      <c r="H46" s="16"/>
      <c r="I46" s="16"/>
    </row>
    <row r="47" spans="1:25">
      <c r="A47" s="16"/>
      <c r="B47" s="29" t="s">
        <v>14</v>
      </c>
      <c r="C47" s="30"/>
      <c r="D47" s="32">
        <f>D46*D42</f>
        <v>18.545710464420601</v>
      </c>
      <c r="E47" s="31" t="s">
        <v>27</v>
      </c>
      <c r="F47" s="19"/>
      <c r="G47" s="16"/>
      <c r="H47" s="16"/>
      <c r="I47" s="16"/>
    </row>
    <row r="48" spans="1:25">
      <c r="A48" s="16"/>
      <c r="B48" s="29" t="s">
        <v>2</v>
      </c>
      <c r="C48" s="30"/>
      <c r="D48" s="4">
        <v>17</v>
      </c>
      <c r="E48" s="18"/>
      <c r="F48" s="19"/>
      <c r="G48" s="16"/>
      <c r="H48" s="25"/>
      <c r="I48" s="25"/>
      <c r="J48" s="7"/>
    </row>
    <row r="49" spans="1:10">
      <c r="A49" s="16"/>
      <c r="B49" s="29" t="s">
        <v>15</v>
      </c>
      <c r="C49" s="30"/>
      <c r="D49" s="32">
        <f>D47*D48</f>
        <v>315.27707789515023</v>
      </c>
      <c r="E49" s="31" t="s">
        <v>30</v>
      </c>
      <c r="F49" s="19"/>
      <c r="G49" s="16"/>
      <c r="H49" s="25"/>
      <c r="I49" s="25"/>
      <c r="J49" s="7"/>
    </row>
    <row r="50" spans="1:10">
      <c r="A50" s="16"/>
      <c r="B50" s="29" t="s">
        <v>16</v>
      </c>
      <c r="C50" s="30"/>
      <c r="D50" s="32">
        <f>$D$39*(1+($D$42*(1-$D$43)))^($D45-0.5)*$D$42*$D$43/LN((1+($D$42*(1-$D$43))))-$D$39*(1+($D$42*(1-$D$43)))^(0-0.5)*$D$42*$D$43/LN((1+($D$42*(1-$D$43))))</f>
        <v>46.576201308676872</v>
      </c>
      <c r="E50" s="31"/>
      <c r="F50" s="19"/>
      <c r="G50" s="16"/>
      <c r="H50" s="25"/>
      <c r="I50" s="25"/>
      <c r="J50" s="7"/>
    </row>
    <row r="51" spans="1:10">
      <c r="A51" s="16"/>
      <c r="B51" s="29" t="s">
        <v>17</v>
      </c>
      <c r="C51" s="30"/>
      <c r="D51" s="5">
        <f>((D49+D50)/D38)^(1/D45)-1</f>
        <v>0.18283147895656948</v>
      </c>
      <c r="E51" s="18"/>
      <c r="F51" s="19"/>
      <c r="G51" s="16"/>
      <c r="H51" s="25"/>
      <c r="I51" s="25"/>
      <c r="J51" s="7"/>
    </row>
    <row r="52" spans="1:10">
      <c r="A52" s="16"/>
      <c r="B52" s="16"/>
      <c r="C52" s="16"/>
      <c r="D52" s="16"/>
      <c r="E52" s="16"/>
      <c r="F52" s="16"/>
      <c r="G52" s="16"/>
      <c r="H52" s="25"/>
      <c r="I52" s="25"/>
      <c r="J52" s="7"/>
    </row>
    <row r="53" spans="1:10">
      <c r="A53" s="16"/>
      <c r="B53" s="16"/>
      <c r="C53" s="16"/>
      <c r="D53" s="16"/>
      <c r="E53" s="16"/>
      <c r="F53" s="16"/>
      <c r="G53" s="16"/>
      <c r="H53" s="25"/>
      <c r="I53" s="25"/>
      <c r="J53" s="7"/>
    </row>
    <row r="54" spans="1:10">
      <c r="A54" s="16"/>
      <c r="B54" s="16"/>
      <c r="C54" s="16"/>
      <c r="D54" s="16"/>
      <c r="E54" s="16"/>
      <c r="F54" s="16"/>
      <c r="G54" s="16"/>
      <c r="H54" s="16"/>
      <c r="I54" s="16"/>
    </row>
    <row r="55" spans="1:10">
      <c r="A55" s="16"/>
      <c r="B55" s="16"/>
      <c r="C55" s="16"/>
      <c r="D55" s="16"/>
      <c r="E55" s="16"/>
      <c r="F55" s="16"/>
      <c r="G55" s="16"/>
      <c r="H55" s="16"/>
      <c r="I55" s="16"/>
    </row>
    <row r="56" spans="1:10">
      <c r="A56" s="16"/>
      <c r="B56" s="16"/>
      <c r="C56" s="16"/>
      <c r="D56" s="16"/>
      <c r="E56" s="16"/>
      <c r="F56" s="16"/>
      <c r="G56" s="16"/>
      <c r="H56" s="16"/>
      <c r="I56" s="16"/>
    </row>
    <row r="57" spans="1:10">
      <c r="A57" s="16"/>
      <c r="B57" s="16"/>
      <c r="C57" s="16"/>
      <c r="D57" s="16"/>
      <c r="E57" s="16"/>
      <c r="F57" s="16"/>
      <c r="G57" s="16"/>
      <c r="H57" s="16"/>
      <c r="I57" s="16"/>
    </row>
    <row r="58" spans="1:10">
      <c r="A58" s="16"/>
      <c r="B58" s="16"/>
      <c r="C58" s="16"/>
      <c r="D58" s="16"/>
      <c r="E58" s="16"/>
      <c r="F58" s="16"/>
      <c r="G58" s="16"/>
      <c r="H58" s="16"/>
      <c r="I58" s="16"/>
    </row>
    <row r="59" spans="1:10">
      <c r="A59" s="16"/>
      <c r="B59" s="16"/>
      <c r="C59" s="16"/>
      <c r="D59" s="16"/>
      <c r="E59" s="16"/>
      <c r="F59" s="16"/>
      <c r="G59" s="16"/>
      <c r="H59" s="16"/>
      <c r="I59" s="16"/>
    </row>
    <row r="60" spans="1:10">
      <c r="A60" s="16"/>
      <c r="B60" s="16"/>
      <c r="C60" s="16"/>
      <c r="D60" s="16"/>
      <c r="E60" s="16"/>
      <c r="F60" s="16"/>
      <c r="G60" s="16"/>
      <c r="H60" s="16"/>
      <c r="I60" s="16"/>
    </row>
    <row r="61" spans="1:10">
      <c r="A61" s="16"/>
      <c r="B61" s="16"/>
      <c r="C61" s="16"/>
      <c r="D61" s="16"/>
      <c r="E61" s="16"/>
      <c r="F61" s="16"/>
      <c r="G61" s="16"/>
      <c r="H61" s="16"/>
      <c r="I61" s="16"/>
    </row>
    <row r="62" spans="1:10">
      <c r="A62" s="16" t="s">
        <v>34</v>
      </c>
      <c r="B62" s="16"/>
      <c r="C62" s="16"/>
      <c r="D62" s="16"/>
      <c r="E62" s="16"/>
      <c r="F62" s="16"/>
      <c r="G62" s="16"/>
      <c r="H62" s="16"/>
      <c r="I62" s="16"/>
    </row>
  </sheetData>
  <mergeCells count="2">
    <mergeCell ref="A1:G2"/>
    <mergeCell ref="H1:I2"/>
  </mergeCells>
  <phoneticPr fontId="3" type="noConversion"/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Till</cp:lastModifiedBy>
  <dcterms:created xsi:type="dcterms:W3CDTF">2010-08-11T05:19:58Z</dcterms:created>
  <dcterms:modified xsi:type="dcterms:W3CDTF">2013-03-21T13:25:26Z</dcterms:modified>
</cp:coreProperties>
</file>